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Лист1!$A$6:$U$62</definedName>
  </definedNames>
  <calcPr calcId="152511"/>
</workbook>
</file>

<file path=xl/calcChain.xml><?xml version="1.0" encoding="utf-8"?>
<calcChain xmlns="http://schemas.openxmlformats.org/spreadsheetml/2006/main">
  <c r="H57" i="1" l="1"/>
  <c r="H56" i="1"/>
  <c r="S55" i="1" l="1"/>
  <c r="R55" i="1"/>
  <c r="Q55" i="1"/>
  <c r="P55" i="1"/>
  <c r="O55" i="1"/>
  <c r="N57" i="1"/>
  <c r="N55" i="1"/>
  <c r="M57" i="1"/>
  <c r="M55" i="1"/>
  <c r="L57" i="1"/>
  <c r="L55" i="1"/>
  <c r="K57" i="1"/>
  <c r="K56" i="1"/>
  <c r="K55" i="1"/>
  <c r="J55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4" i="1"/>
  <c r="H33" i="1"/>
  <c r="H31" i="1"/>
  <c r="H30" i="1"/>
  <c r="H27" i="1"/>
  <c r="H26" i="1"/>
  <c r="H24" i="1"/>
  <c r="H23" i="1"/>
  <c r="H22" i="1"/>
  <c r="H21" i="1"/>
  <c r="H20" i="1"/>
  <c r="H19" i="1"/>
  <c r="H18" i="1"/>
  <c r="H17" i="1"/>
  <c r="H16" i="1"/>
  <c r="J57" i="1" l="1"/>
</calcChain>
</file>

<file path=xl/sharedStrings.xml><?xml version="1.0" encoding="utf-8"?>
<sst xmlns="http://schemas.openxmlformats.org/spreadsheetml/2006/main" count="170" uniqueCount="67">
  <si>
    <t>№ п/п</t>
  </si>
  <si>
    <t>Наименование объекта</t>
  </si>
  <si>
    <t>Предполагаемое финансирование по годам релизации в ценах 2019 г., тыс.руб.</t>
  </si>
  <si>
    <t>Обоснование приоритетности реальзации объекта (5)</t>
  </si>
  <si>
    <t>Стоимость объекта в ценах 2019 г., тыс.руб.(4)</t>
  </si>
  <si>
    <t>Наличие положит.заключения гос.экспертизы(3)</t>
  </si>
  <si>
    <t>Протяженность дороги,км</t>
  </si>
  <si>
    <t>Вид работ(2)</t>
  </si>
  <si>
    <t>Вид финансирования (1)</t>
  </si>
  <si>
    <t>Предполагаемые годы реализации</t>
  </si>
  <si>
    <t>Ремонт автомобильной дороги "Обоянь-Солнцево-Мантурово"-Шумаково-х.Баранов"</t>
  </si>
  <si>
    <t>ПСД</t>
  </si>
  <si>
    <t>СМР</t>
  </si>
  <si>
    <t>ремонт</t>
  </si>
  <si>
    <t>-</t>
  </si>
  <si>
    <t xml:space="preserve">    -----</t>
  </si>
  <si>
    <t>Субсидия КР/Р  Народный бюджет</t>
  </si>
  <si>
    <t>Наибольшее количество обращений граждан</t>
  </si>
  <si>
    <t>Местный бюджет</t>
  </si>
  <si>
    <t>Глава Солнцевского района</t>
  </si>
  <si>
    <t>Г.Д. Енютин</t>
  </si>
  <si>
    <t>Всего:</t>
  </si>
  <si>
    <t>Потребность в финансировании дорожной деятельности на территории Солнцевского района Курской области на 2019-2023 годы</t>
  </si>
  <si>
    <t>Ремонт  автомобильной дороги "Обоянь-Солнцево-Мантурово"- Плоское-Красниково"</t>
  </si>
  <si>
    <t>Ремонт автодороги "Обоянь-Солнцево-Мантурово"-Чермошное -Большая Ивица</t>
  </si>
  <si>
    <t>Ремонт автомобильных  дорог по улицам Полевая и Садовая пос.Солнцево</t>
  </si>
  <si>
    <t>Ремонт автодорг по улицам Советская,  Строителей поселка Солнцево</t>
  </si>
  <si>
    <t>Ремонт автодороги по улице Поповка села Зуевка Солнцевского района Курской области</t>
  </si>
  <si>
    <t>Строительство автомобильной дороги по улице Афанасьевская села Афанасьевка Солнцевского района Курской области</t>
  </si>
  <si>
    <t>по селу</t>
  </si>
  <si>
    <t>Строительство</t>
  </si>
  <si>
    <t>Ремонт   автодороги по  ул. Училищная  в с. Старый Лещин</t>
  </si>
  <si>
    <t>Ремонт   автодороги по  ул. Молодежная в д. Большая Козьмодемьяновка</t>
  </si>
  <si>
    <t>Ремонт автодороги  ул. Таманская в поселке Солнцево</t>
  </si>
  <si>
    <t>Ремонт автодороги ул. Комсомольская в поселке Солнцево</t>
  </si>
  <si>
    <t>Ремонт автодороги по улице 2-я Апухтинская  д. 2-е Апухтино</t>
  </si>
  <si>
    <t>Ремонт автодороги по улице Новая д. Ивановка</t>
  </si>
  <si>
    <t>Подъезд к детскому саду на 35 мест для детей в возрасте до 3-х лет.</t>
  </si>
  <si>
    <t>Организация школьного маршрута</t>
  </si>
  <si>
    <t xml:space="preserve">Ремонт автодорог по улицам Прибольничная, Молодежная, Тамбовская, Веселая в селе Чермошное  </t>
  </si>
  <si>
    <t>Обеспечение домов для детей сирот и детей оставшихся без попечения родителей, земельные участки для многодетных.</t>
  </si>
  <si>
    <t>строительство</t>
  </si>
  <si>
    <t>Ремонт автодороги по улице Новая села Зуевка</t>
  </si>
  <si>
    <t>Строительство автодороги по улице 1-я и 2-я Привокзальная  села Шумаково</t>
  </si>
  <si>
    <t>Строительство автодороги по улице Мирная и переулку Мирный села Шумаково</t>
  </si>
  <si>
    <t>Областной, местный бюджеты</t>
  </si>
  <si>
    <t>Строительство автодороги по улице Луговая села Плоское</t>
  </si>
  <si>
    <t>имеется</t>
  </si>
  <si>
    <t>Ремонт улицы Болотная  с. Никольское</t>
  </si>
  <si>
    <t>Строительство автодороги по улице Рябиновая села Зуевка</t>
  </si>
  <si>
    <t>на экспертизе</t>
  </si>
  <si>
    <t>Субсидия и местный бюджет</t>
  </si>
  <si>
    <t>Субсидия КР/Р  Народный бюджетт</t>
  </si>
  <si>
    <t>на  экспертизе</t>
  </si>
  <si>
    <t>Строительство автодороги по ул. Базарная пос. Солнцево</t>
  </si>
  <si>
    <t>Ремонт автомобильной дороги по ул. Ленина поселка Солнцево</t>
  </si>
  <si>
    <t>Ремонт автомобильной дороги по ул. Димитрова поселка Солнцево</t>
  </si>
  <si>
    <t>Ремонт автомобильной дороги по ул. 1-я Привокзальная поселка Солнцево</t>
  </si>
  <si>
    <t>Ремонт автомобильной дороги по ул. Свободы поселка Солнцево</t>
  </si>
  <si>
    <t xml:space="preserve">Ремонт автомобильной дороги по ул. 50 лет Октября поселка Солнцево </t>
  </si>
  <si>
    <t>Ремонт автомобильной дороги по ул. 50 лет ВЛКСМ поселка Солнцево</t>
  </si>
  <si>
    <t>Ремонт автомобильной дороги по ул. Почтовая поселка Солнцево</t>
  </si>
  <si>
    <t>Ремонт автомобильной дороги по ул. Первомайская поселка Солнцево</t>
  </si>
  <si>
    <t>Ремонт автомобильной дороги по ул. Мира поселка Солнцево</t>
  </si>
  <si>
    <t>Ремонт автомобильной дороги по ул. Кирова поселка Солнцево</t>
  </si>
  <si>
    <t>Ремонт автомобильной дороги по ул. Спортивная поселка Солнцево</t>
  </si>
  <si>
    <t>Ремонт автомобильной дороги по ул. 2-я Пушкина поселка Солнцево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</si>
</sst>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" fontId="8" fillId="0" borderId="0" xfId="0" applyNumberFormat="1" applyFont="1"/>
    <xf numFmtId="0" fontId="3" fillId="0" borderId="7" xfId="0" applyFont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5"/>
  <sheetViews>
    <sheetView tabSelected="1" zoomScale="84" zoomScaleNormal="84" workbookViewId="0">
      <selection activeCell="F8" sqref="F8"/>
    </sheetView>
  </sheetViews>
  <sheetFormatPr defaultRowHeight="15" x14ac:dyDescent="0.25"/>
  <cols>
    <col min="1" max="1" width="5.7109375" customWidth="1"/>
    <col min="2" max="2" width="25.7109375" customWidth="1"/>
    <col min="4" max="5" width="15.7109375" customWidth="1"/>
    <col min="6" max="6" width="10.7109375" customWidth="1"/>
    <col min="7" max="8" width="15.7109375" customWidth="1"/>
    <col min="9" max="9" width="9.42578125" customWidth="1"/>
    <col min="10" max="10" width="11.85546875" bestFit="1" customWidth="1"/>
    <col min="11" max="11" width="10.7109375" bestFit="1" customWidth="1"/>
    <col min="12" max="14" width="10.7109375" customWidth="1"/>
    <col min="21" max="21" width="15.7109375" customWidth="1"/>
  </cols>
  <sheetData>
    <row r="4" spans="1:21" ht="18.75" x14ac:dyDescent="0.3">
      <c r="A4" s="28" t="s">
        <v>22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8.75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69" customHeight="1" x14ac:dyDescent="0.25">
      <c r="A6" s="35" t="s">
        <v>0</v>
      </c>
      <c r="B6" s="33" t="s">
        <v>1</v>
      </c>
      <c r="C6" s="31" t="s">
        <v>9</v>
      </c>
      <c r="D6" s="31" t="s">
        <v>8</v>
      </c>
      <c r="E6" s="29" t="s">
        <v>7</v>
      </c>
      <c r="F6" s="29" t="s">
        <v>6</v>
      </c>
      <c r="G6" s="29" t="s">
        <v>5</v>
      </c>
      <c r="H6" s="29" t="s">
        <v>4</v>
      </c>
      <c r="I6" s="37" t="s">
        <v>2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29" t="s">
        <v>3</v>
      </c>
    </row>
    <row r="7" spans="1:21" ht="24.95" customHeight="1" x14ac:dyDescent="0.25">
      <c r="A7" s="36"/>
      <c r="B7" s="34"/>
      <c r="C7" s="32"/>
      <c r="D7" s="32"/>
      <c r="E7" s="30"/>
      <c r="F7" s="30"/>
      <c r="G7" s="30"/>
      <c r="H7" s="30"/>
      <c r="I7" s="1">
        <v>2019</v>
      </c>
      <c r="J7" s="1">
        <v>2020</v>
      </c>
      <c r="K7" s="1">
        <v>2021</v>
      </c>
      <c r="L7" s="1">
        <v>2022</v>
      </c>
      <c r="M7" s="1">
        <v>2023</v>
      </c>
      <c r="N7" s="1">
        <v>2024</v>
      </c>
      <c r="O7" s="1">
        <v>2025</v>
      </c>
      <c r="P7" s="1">
        <v>2026</v>
      </c>
      <c r="Q7" s="1">
        <v>2027</v>
      </c>
      <c r="R7" s="1">
        <v>2028</v>
      </c>
      <c r="S7" s="1">
        <v>2029</v>
      </c>
      <c r="T7" s="1">
        <v>2030</v>
      </c>
      <c r="U7" s="30"/>
    </row>
    <row r="8" spans="1:21" ht="88.5" customHeight="1" x14ac:dyDescent="0.25">
      <c r="A8" s="3">
        <v>1</v>
      </c>
      <c r="B8" s="5" t="s">
        <v>23</v>
      </c>
      <c r="C8" s="2">
        <v>2019</v>
      </c>
      <c r="D8" s="14" t="s">
        <v>18</v>
      </c>
      <c r="E8" s="24" t="s">
        <v>13</v>
      </c>
      <c r="F8" s="24">
        <v>2.4300000000000002</v>
      </c>
      <c r="G8" s="24"/>
      <c r="H8" s="24">
        <v>691.5</v>
      </c>
      <c r="I8" s="40">
        <v>691.5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4" t="s">
        <v>38</v>
      </c>
    </row>
    <row r="9" spans="1:21" ht="71.25" customHeight="1" x14ac:dyDescent="0.25">
      <c r="A9" s="4"/>
      <c r="B9" s="5" t="s">
        <v>10</v>
      </c>
      <c r="C9" s="5">
        <v>2019</v>
      </c>
      <c r="D9" s="6" t="s">
        <v>16</v>
      </c>
      <c r="E9" s="7" t="s">
        <v>13</v>
      </c>
      <c r="F9" s="6">
        <v>4.2</v>
      </c>
      <c r="G9" s="6" t="s">
        <v>14</v>
      </c>
      <c r="H9" s="6">
        <v>1461.4</v>
      </c>
      <c r="I9" s="6">
        <v>1461.4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 t="s">
        <v>17</v>
      </c>
    </row>
    <row r="10" spans="1:21" ht="69" customHeight="1" thickBot="1" x14ac:dyDescent="0.3">
      <c r="A10" s="4"/>
      <c r="B10" s="6" t="s">
        <v>25</v>
      </c>
      <c r="C10" s="5">
        <v>2019</v>
      </c>
      <c r="D10" s="6" t="s">
        <v>16</v>
      </c>
      <c r="E10" s="7" t="s">
        <v>13</v>
      </c>
      <c r="F10" s="6">
        <v>1.9</v>
      </c>
      <c r="G10" s="6" t="s">
        <v>15</v>
      </c>
      <c r="H10" s="6">
        <v>5613.4</v>
      </c>
      <c r="I10" s="6">
        <v>5613.4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17</v>
      </c>
    </row>
    <row r="11" spans="1:21" ht="72.75" customHeight="1" thickBot="1" x14ac:dyDescent="0.3">
      <c r="A11" s="4"/>
      <c r="B11" s="6" t="s">
        <v>24</v>
      </c>
      <c r="C11" s="5">
        <v>2020</v>
      </c>
      <c r="D11" s="6" t="s">
        <v>16</v>
      </c>
      <c r="E11" s="7" t="s">
        <v>13</v>
      </c>
      <c r="F11" s="6">
        <v>1.2</v>
      </c>
      <c r="G11" s="6"/>
      <c r="H11" s="17">
        <v>1951.558</v>
      </c>
      <c r="I11" s="6"/>
      <c r="J11" s="17">
        <v>1951.558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17</v>
      </c>
    </row>
    <row r="12" spans="1:21" ht="80.25" customHeight="1" x14ac:dyDescent="0.25">
      <c r="A12" s="4"/>
      <c r="B12" s="6" t="s">
        <v>26</v>
      </c>
      <c r="C12" s="5">
        <v>2020</v>
      </c>
      <c r="D12" s="6" t="s">
        <v>16</v>
      </c>
      <c r="E12" s="7" t="s">
        <v>13</v>
      </c>
      <c r="F12" s="6">
        <v>1.2</v>
      </c>
      <c r="G12" s="6"/>
      <c r="H12" s="16">
        <v>2093.9650000000001</v>
      </c>
      <c r="I12" s="6"/>
      <c r="J12" s="16">
        <v>2093.9650000000001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 t="s">
        <v>17</v>
      </c>
    </row>
    <row r="13" spans="1:21" ht="80.25" customHeight="1" x14ac:dyDescent="0.25">
      <c r="A13" s="4"/>
      <c r="B13" s="6" t="s">
        <v>27</v>
      </c>
      <c r="C13" s="5">
        <v>2020</v>
      </c>
      <c r="D13" s="15" t="s">
        <v>18</v>
      </c>
      <c r="E13" s="7"/>
      <c r="F13" s="6">
        <v>0.9</v>
      </c>
      <c r="G13" s="6"/>
      <c r="H13" s="25">
        <v>2885.846</v>
      </c>
      <c r="I13" s="25"/>
      <c r="J13" s="25">
        <v>2885.846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 t="s">
        <v>17</v>
      </c>
    </row>
    <row r="14" spans="1:21" ht="80.25" customHeight="1" x14ac:dyDescent="0.25">
      <c r="A14" s="4"/>
      <c r="B14" s="6" t="s">
        <v>28</v>
      </c>
      <c r="C14" s="5">
        <v>2020</v>
      </c>
      <c r="D14" s="6" t="s">
        <v>45</v>
      </c>
      <c r="E14" s="7" t="s">
        <v>30</v>
      </c>
      <c r="F14" s="6">
        <v>3.58</v>
      </c>
      <c r="G14" s="6" t="s">
        <v>47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 t="s">
        <v>17</v>
      </c>
    </row>
    <row r="15" spans="1:21" ht="39" customHeight="1" x14ac:dyDescent="0.25">
      <c r="A15" s="4"/>
      <c r="B15" s="6" t="s">
        <v>11</v>
      </c>
      <c r="C15" s="5">
        <v>2019</v>
      </c>
      <c r="D15" s="6" t="s">
        <v>18</v>
      </c>
      <c r="E15" s="7"/>
      <c r="F15" s="6"/>
      <c r="G15" s="6"/>
      <c r="H15" s="6">
        <v>1076</v>
      </c>
      <c r="I15" s="6">
        <v>1076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36.75" customHeight="1" x14ac:dyDescent="0.25">
      <c r="A16" s="4"/>
      <c r="B16" s="6" t="s">
        <v>12</v>
      </c>
      <c r="C16" s="5">
        <v>2020</v>
      </c>
      <c r="D16" s="6" t="s">
        <v>29</v>
      </c>
      <c r="E16" s="7"/>
      <c r="F16" s="6"/>
      <c r="G16" s="6"/>
      <c r="H16" s="6">
        <f>K16+L16+M16</f>
        <v>44118.1</v>
      </c>
      <c r="I16" s="6"/>
      <c r="J16" s="6"/>
      <c r="K16" s="6">
        <v>574.1</v>
      </c>
      <c r="L16" s="6">
        <v>23633.200000000001</v>
      </c>
      <c r="M16" s="6">
        <v>19910.8</v>
      </c>
      <c r="N16" s="6"/>
      <c r="O16" s="6"/>
      <c r="P16" s="6"/>
      <c r="Q16" s="6"/>
      <c r="R16" s="6"/>
      <c r="S16" s="6"/>
      <c r="T16" s="6"/>
      <c r="U16" s="6"/>
    </row>
    <row r="17" spans="1:21" ht="75.75" customHeight="1" x14ac:dyDescent="0.25">
      <c r="A17" s="4"/>
      <c r="B17" s="19" t="s">
        <v>31</v>
      </c>
      <c r="C17" s="5">
        <v>2021</v>
      </c>
      <c r="D17" s="6" t="s">
        <v>16</v>
      </c>
      <c r="E17" s="7" t="s">
        <v>13</v>
      </c>
      <c r="F17" s="6">
        <v>0.8</v>
      </c>
      <c r="G17" s="6"/>
      <c r="H17" s="6">
        <f>K17</f>
        <v>909.47199999999998</v>
      </c>
      <c r="I17" s="6"/>
      <c r="J17" s="6"/>
      <c r="K17" s="6">
        <v>909.47199999999998</v>
      </c>
      <c r="L17" s="6"/>
      <c r="M17" s="6"/>
      <c r="N17" s="6"/>
      <c r="O17" s="6"/>
      <c r="P17" s="6"/>
      <c r="Q17" s="6"/>
      <c r="R17" s="6"/>
      <c r="S17" s="6"/>
      <c r="T17" s="6"/>
      <c r="U17" s="6" t="s">
        <v>17</v>
      </c>
    </row>
    <row r="18" spans="1:21" ht="75.75" customHeight="1" thickBot="1" x14ac:dyDescent="0.3">
      <c r="A18" s="4"/>
      <c r="B18" s="20" t="s">
        <v>32</v>
      </c>
      <c r="C18" s="5">
        <v>2021</v>
      </c>
      <c r="D18" s="6" t="s">
        <v>16</v>
      </c>
      <c r="E18" s="7" t="s">
        <v>13</v>
      </c>
      <c r="F18" s="6">
        <v>0.5</v>
      </c>
      <c r="G18" s="6"/>
      <c r="H18" s="6">
        <f>K18</f>
        <v>1121.8040000000001</v>
      </c>
      <c r="I18" s="6"/>
      <c r="J18" s="6"/>
      <c r="K18" s="6">
        <v>1121.8040000000001</v>
      </c>
      <c r="L18" s="6"/>
      <c r="M18" s="6"/>
      <c r="N18" s="6"/>
      <c r="O18" s="6"/>
      <c r="P18" s="6"/>
      <c r="Q18" s="6"/>
      <c r="R18" s="6"/>
      <c r="S18" s="6"/>
      <c r="T18" s="6"/>
      <c r="U18" s="6" t="s">
        <v>17</v>
      </c>
    </row>
    <row r="19" spans="1:21" ht="75.75" customHeight="1" thickBot="1" x14ac:dyDescent="0.3">
      <c r="A19" s="4"/>
      <c r="B19" s="21" t="s">
        <v>33</v>
      </c>
      <c r="C19" s="5">
        <v>2021</v>
      </c>
      <c r="D19" s="6" t="s">
        <v>16</v>
      </c>
      <c r="E19" s="7" t="s">
        <v>13</v>
      </c>
      <c r="F19" s="6">
        <v>0.6</v>
      </c>
      <c r="G19" s="6"/>
      <c r="H19" s="6">
        <f>K19</f>
        <v>1929.47</v>
      </c>
      <c r="I19" s="6"/>
      <c r="J19" s="6"/>
      <c r="K19" s="6">
        <v>1929.47</v>
      </c>
      <c r="L19" s="6"/>
      <c r="M19" s="6"/>
      <c r="N19" s="6"/>
      <c r="O19" s="6"/>
      <c r="P19" s="6"/>
      <c r="Q19" s="6"/>
      <c r="R19" s="6"/>
      <c r="S19" s="6"/>
      <c r="T19" s="6"/>
      <c r="U19" s="6" t="s">
        <v>17</v>
      </c>
    </row>
    <row r="20" spans="1:21" ht="75.75" customHeight="1" x14ac:dyDescent="0.25">
      <c r="A20" s="4"/>
      <c r="B20" s="20" t="s">
        <v>34</v>
      </c>
      <c r="C20" s="5"/>
      <c r="D20" s="6" t="s">
        <v>16</v>
      </c>
      <c r="E20" s="7" t="s">
        <v>13</v>
      </c>
      <c r="F20" s="6">
        <v>0.4</v>
      </c>
      <c r="G20" s="6"/>
      <c r="H20" s="6">
        <f>K20</f>
        <v>1166.586</v>
      </c>
      <c r="I20" s="6"/>
      <c r="J20" s="6"/>
      <c r="K20" s="6">
        <v>1166.586</v>
      </c>
      <c r="L20" s="6"/>
      <c r="M20" s="6"/>
      <c r="N20" s="6"/>
      <c r="O20" s="6"/>
      <c r="P20" s="6"/>
      <c r="Q20" s="6"/>
      <c r="R20" s="6"/>
      <c r="S20" s="6"/>
      <c r="T20" s="6"/>
      <c r="U20" s="6" t="s">
        <v>17</v>
      </c>
    </row>
    <row r="21" spans="1:21" ht="75.75" customHeight="1" x14ac:dyDescent="0.25">
      <c r="A21" s="4"/>
      <c r="B21" s="20" t="s">
        <v>35</v>
      </c>
      <c r="C21" s="5"/>
      <c r="D21" s="6" t="s">
        <v>16</v>
      </c>
      <c r="E21" s="7" t="s">
        <v>13</v>
      </c>
      <c r="F21" s="6">
        <v>1</v>
      </c>
      <c r="G21" s="6"/>
      <c r="H21" s="6">
        <f>L21</f>
        <v>2770</v>
      </c>
      <c r="I21" s="6"/>
      <c r="J21" s="6"/>
      <c r="K21" s="6"/>
      <c r="L21" s="6">
        <v>2770</v>
      </c>
      <c r="M21" s="6"/>
      <c r="N21" s="6"/>
      <c r="O21" s="6"/>
      <c r="P21" s="6"/>
      <c r="Q21" s="6"/>
      <c r="R21" s="6"/>
      <c r="S21" s="6"/>
      <c r="T21" s="6"/>
      <c r="U21" s="6" t="s">
        <v>17</v>
      </c>
    </row>
    <row r="22" spans="1:21" ht="75.75" customHeight="1" x14ac:dyDescent="0.25">
      <c r="A22" s="4"/>
      <c r="B22" s="23" t="s">
        <v>48</v>
      </c>
      <c r="C22" s="5"/>
      <c r="D22" s="6" t="s">
        <v>16</v>
      </c>
      <c r="E22" s="7" t="s">
        <v>13</v>
      </c>
      <c r="F22" s="6">
        <v>0.9</v>
      </c>
      <c r="G22" s="6"/>
      <c r="H22" s="6">
        <f>L22</f>
        <v>2685</v>
      </c>
      <c r="I22" s="6"/>
      <c r="J22" s="6"/>
      <c r="K22" s="6"/>
      <c r="L22" s="6">
        <v>2685</v>
      </c>
      <c r="M22" s="6"/>
      <c r="N22" s="6"/>
      <c r="O22" s="6"/>
      <c r="P22" s="6"/>
      <c r="Q22" s="6"/>
      <c r="R22" s="6"/>
      <c r="S22" s="6"/>
      <c r="T22" s="6"/>
      <c r="U22" s="6" t="s">
        <v>17</v>
      </c>
    </row>
    <row r="23" spans="1:21" ht="97.5" customHeight="1" x14ac:dyDescent="0.25">
      <c r="A23" s="4"/>
      <c r="B23" s="23" t="s">
        <v>36</v>
      </c>
      <c r="C23" s="5"/>
      <c r="D23" s="22" t="s">
        <v>18</v>
      </c>
      <c r="E23" s="7" t="s">
        <v>13</v>
      </c>
      <c r="F23" s="6">
        <v>0.8</v>
      </c>
      <c r="G23" s="6"/>
      <c r="H23" s="6">
        <f>L23</f>
        <v>2650</v>
      </c>
      <c r="I23" s="6"/>
      <c r="J23" s="6"/>
      <c r="K23" s="6"/>
      <c r="L23" s="6">
        <v>2650</v>
      </c>
      <c r="M23" s="6"/>
      <c r="N23" s="6"/>
      <c r="O23" s="6"/>
      <c r="P23" s="6"/>
      <c r="Q23" s="6"/>
      <c r="R23" s="6"/>
      <c r="S23" s="6"/>
      <c r="T23" s="6"/>
      <c r="U23" s="6" t="s">
        <v>37</v>
      </c>
    </row>
    <row r="24" spans="1:21" ht="95.25" customHeight="1" x14ac:dyDescent="0.25">
      <c r="A24" s="4"/>
      <c r="B24" s="23" t="s">
        <v>39</v>
      </c>
      <c r="C24" s="5"/>
      <c r="D24" s="6" t="s">
        <v>16</v>
      </c>
      <c r="E24" s="7" t="s">
        <v>13</v>
      </c>
      <c r="F24" s="6">
        <v>0.7</v>
      </c>
      <c r="G24" s="6"/>
      <c r="H24" s="6">
        <f>L24</f>
        <v>2990</v>
      </c>
      <c r="I24" s="6"/>
      <c r="J24" s="6"/>
      <c r="K24" s="6"/>
      <c r="L24" s="6">
        <v>2990</v>
      </c>
      <c r="M24" s="6"/>
      <c r="N24" s="6"/>
      <c r="O24" s="6"/>
      <c r="P24" s="6"/>
      <c r="Q24" s="6"/>
      <c r="R24" s="6"/>
      <c r="S24" s="6"/>
      <c r="T24" s="6"/>
      <c r="U24" s="6" t="s">
        <v>17</v>
      </c>
    </row>
    <row r="25" spans="1:21" ht="168" customHeight="1" x14ac:dyDescent="0.25">
      <c r="A25" s="4"/>
      <c r="B25" s="23" t="s">
        <v>49</v>
      </c>
      <c r="C25" s="5"/>
      <c r="D25" s="6" t="s">
        <v>16</v>
      </c>
      <c r="E25" s="7" t="s">
        <v>41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40</v>
      </c>
    </row>
    <row r="26" spans="1:21" ht="94.5" customHeight="1" x14ac:dyDescent="0.25">
      <c r="A26" s="4"/>
      <c r="B26" s="6" t="s">
        <v>11</v>
      </c>
      <c r="C26" s="5"/>
      <c r="D26" s="6"/>
      <c r="E26" s="7"/>
      <c r="F26" s="6"/>
      <c r="G26" s="6"/>
      <c r="H26" s="6">
        <f>K26</f>
        <v>595</v>
      </c>
      <c r="I26" s="6"/>
      <c r="J26" s="6"/>
      <c r="K26" s="6">
        <v>595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73.5" customHeight="1" x14ac:dyDescent="0.25">
      <c r="A27" s="4"/>
      <c r="B27" s="6" t="s">
        <v>12</v>
      </c>
      <c r="C27" s="5"/>
      <c r="D27" s="6"/>
      <c r="E27" s="7"/>
      <c r="F27" s="6"/>
      <c r="G27" s="6"/>
      <c r="H27" s="6">
        <f>L27</f>
        <v>10997</v>
      </c>
      <c r="I27" s="6"/>
      <c r="J27" s="6"/>
      <c r="K27" s="6"/>
      <c r="L27" s="6">
        <v>10997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75.75" customHeight="1" x14ac:dyDescent="0.25">
      <c r="A28" s="4"/>
      <c r="B28" s="23" t="s">
        <v>42</v>
      </c>
      <c r="C28" s="5"/>
      <c r="D28" s="6" t="s">
        <v>16</v>
      </c>
      <c r="E28" s="7" t="s">
        <v>13</v>
      </c>
      <c r="F28" s="6">
        <v>0.3</v>
      </c>
      <c r="G28" s="6"/>
      <c r="H28" s="6">
        <v>2100</v>
      </c>
      <c r="I28" s="6"/>
      <c r="J28" s="6"/>
      <c r="K28" s="6"/>
      <c r="L28" s="6"/>
      <c r="M28" s="6">
        <v>2100</v>
      </c>
      <c r="N28" s="6"/>
      <c r="O28" s="6"/>
      <c r="P28" s="6"/>
      <c r="Q28" s="6"/>
      <c r="R28" s="6"/>
      <c r="S28" s="6"/>
      <c r="T28" s="6"/>
      <c r="U28" s="6" t="s">
        <v>17</v>
      </c>
    </row>
    <row r="29" spans="1:21" ht="75.75" customHeight="1" x14ac:dyDescent="0.25">
      <c r="A29" s="4"/>
      <c r="B29" s="23" t="s">
        <v>44</v>
      </c>
      <c r="C29" s="5"/>
      <c r="D29" s="6" t="s">
        <v>45</v>
      </c>
      <c r="E29" s="7" t="s">
        <v>41</v>
      </c>
      <c r="F29" s="6">
        <v>3.46</v>
      </c>
      <c r="G29" s="6" t="s">
        <v>50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 t="s">
        <v>17</v>
      </c>
    </row>
    <row r="30" spans="1:21" ht="75.75" customHeight="1" x14ac:dyDescent="0.25">
      <c r="A30" s="4"/>
      <c r="B30" s="6" t="s">
        <v>11</v>
      </c>
      <c r="C30" s="5"/>
      <c r="D30" s="6"/>
      <c r="E30" s="7"/>
      <c r="F30" s="6"/>
      <c r="G30" s="6"/>
      <c r="H30" s="6">
        <f>I30+K30</f>
        <v>2306</v>
      </c>
      <c r="I30" s="6">
        <v>1076</v>
      </c>
      <c r="J30" s="6"/>
      <c r="K30" s="6">
        <v>1230</v>
      </c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87" customHeight="1" x14ac:dyDescent="0.25">
      <c r="A31" s="4"/>
      <c r="B31" s="6" t="s">
        <v>12</v>
      </c>
      <c r="C31" s="5"/>
      <c r="D31" s="6"/>
      <c r="E31" s="7"/>
      <c r="F31" s="6"/>
      <c r="G31" s="6"/>
      <c r="H31" s="6">
        <f>M31</f>
        <v>41241</v>
      </c>
      <c r="I31" s="6"/>
      <c r="J31" s="6"/>
      <c r="K31" s="6"/>
      <c r="L31" s="6"/>
      <c r="M31" s="6">
        <v>41241</v>
      </c>
      <c r="N31" s="6"/>
      <c r="O31" s="6"/>
      <c r="P31" s="6"/>
      <c r="Q31" s="6"/>
      <c r="R31" s="6"/>
      <c r="S31" s="6"/>
      <c r="T31" s="6"/>
      <c r="U31" s="6"/>
    </row>
    <row r="32" spans="1:21" ht="75.75" customHeight="1" x14ac:dyDescent="0.25">
      <c r="A32" s="4"/>
      <c r="B32" s="23" t="s">
        <v>43</v>
      </c>
      <c r="C32" s="5"/>
      <c r="D32" s="6" t="s">
        <v>45</v>
      </c>
      <c r="E32" s="7" t="s">
        <v>41</v>
      </c>
      <c r="F32" s="6">
        <v>2.42</v>
      </c>
      <c r="G32" s="6" t="s">
        <v>53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 t="s">
        <v>17</v>
      </c>
    </row>
    <row r="33" spans="1:21" ht="75.75" customHeight="1" x14ac:dyDescent="0.25">
      <c r="A33" s="4"/>
      <c r="B33" s="6" t="s">
        <v>11</v>
      </c>
      <c r="C33" s="5"/>
      <c r="D33" s="6"/>
      <c r="E33" s="7"/>
      <c r="F33" s="6"/>
      <c r="G33" s="6"/>
      <c r="H33" s="6">
        <f>K33</f>
        <v>1080</v>
      </c>
      <c r="I33" s="6"/>
      <c r="J33" s="6"/>
      <c r="K33" s="6">
        <v>1080</v>
      </c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75.75" customHeight="1" x14ac:dyDescent="0.25">
      <c r="A34" s="4"/>
      <c r="B34" s="6" t="s">
        <v>12</v>
      </c>
      <c r="C34" s="5"/>
      <c r="D34" s="6"/>
      <c r="E34" s="7"/>
      <c r="F34" s="6"/>
      <c r="G34" s="6"/>
      <c r="H34" s="6">
        <f>N34</f>
        <v>29759</v>
      </c>
      <c r="I34" s="6"/>
      <c r="J34" s="6"/>
      <c r="K34" s="6"/>
      <c r="L34" s="6"/>
      <c r="M34" s="6"/>
      <c r="N34" s="6">
        <v>29759</v>
      </c>
      <c r="O34" s="6"/>
      <c r="P34" s="6"/>
      <c r="Q34" s="6"/>
      <c r="R34" s="6"/>
      <c r="S34" s="6"/>
      <c r="T34" s="6"/>
      <c r="U34" s="6"/>
    </row>
    <row r="35" spans="1:21" ht="75.75" customHeight="1" x14ac:dyDescent="0.25">
      <c r="A35" s="4"/>
      <c r="B35" s="20" t="s">
        <v>46</v>
      </c>
      <c r="C35" s="5"/>
      <c r="D35" s="6" t="s">
        <v>45</v>
      </c>
      <c r="E35" s="7" t="s">
        <v>41</v>
      </c>
      <c r="F35" s="6">
        <v>2.1019999999999999</v>
      </c>
      <c r="G35" s="6" t="s">
        <v>50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 t="s">
        <v>17</v>
      </c>
    </row>
    <row r="36" spans="1:21" ht="75.75" customHeight="1" x14ac:dyDescent="0.25">
      <c r="A36" s="4"/>
      <c r="B36" s="6" t="s">
        <v>11</v>
      </c>
      <c r="C36" s="5"/>
      <c r="D36" s="6"/>
      <c r="E36" s="7"/>
      <c r="F36" s="6"/>
      <c r="G36" s="6"/>
      <c r="H36" s="6">
        <f>J36</f>
        <v>810</v>
      </c>
      <c r="I36" s="6"/>
      <c r="J36" s="6">
        <v>810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75.75" customHeight="1" x14ac:dyDescent="0.25">
      <c r="A37" s="4"/>
      <c r="B37" s="6" t="s">
        <v>12</v>
      </c>
      <c r="C37" s="5"/>
      <c r="D37" s="6"/>
      <c r="E37" s="7"/>
      <c r="F37" s="6"/>
      <c r="G37" s="6"/>
      <c r="H37" s="6">
        <f>O37</f>
        <v>23233</v>
      </c>
      <c r="I37" s="6"/>
      <c r="J37" s="6"/>
      <c r="K37" s="6"/>
      <c r="L37" s="6"/>
      <c r="M37" s="6"/>
      <c r="N37" s="6"/>
      <c r="O37" s="6">
        <v>23233</v>
      </c>
      <c r="P37" s="6"/>
      <c r="Q37" s="6"/>
      <c r="R37" s="6"/>
      <c r="S37" s="6"/>
      <c r="T37" s="6"/>
      <c r="U37" s="6"/>
    </row>
    <row r="38" spans="1:21" ht="75.75" customHeight="1" x14ac:dyDescent="0.25">
      <c r="A38" s="4"/>
      <c r="B38" s="23" t="s">
        <v>48</v>
      </c>
      <c r="C38" s="5"/>
      <c r="D38" s="6" t="s">
        <v>16</v>
      </c>
      <c r="E38" s="7" t="s">
        <v>13</v>
      </c>
      <c r="F38" s="6">
        <v>0.7</v>
      </c>
      <c r="G38" s="6"/>
      <c r="H38" s="6">
        <f>M38</f>
        <v>2550</v>
      </c>
      <c r="I38" s="6"/>
      <c r="J38" s="6"/>
      <c r="K38" s="6"/>
      <c r="L38" s="6"/>
      <c r="M38" s="6">
        <v>2550</v>
      </c>
      <c r="N38" s="6"/>
      <c r="O38" s="6"/>
      <c r="P38" s="6"/>
      <c r="Q38" s="6"/>
      <c r="R38" s="6"/>
      <c r="S38" s="6"/>
      <c r="T38" s="6"/>
      <c r="U38" s="6" t="s">
        <v>17</v>
      </c>
    </row>
    <row r="39" spans="1:21" ht="75.75" customHeight="1" x14ac:dyDescent="0.25">
      <c r="A39" s="4"/>
      <c r="B39" s="6" t="s">
        <v>54</v>
      </c>
      <c r="C39" s="5"/>
      <c r="D39" s="6" t="s">
        <v>45</v>
      </c>
      <c r="E39" s="7"/>
      <c r="F39" s="6">
        <v>0.55000000000000004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 t="s">
        <v>17</v>
      </c>
    </row>
    <row r="40" spans="1:21" ht="75.75" customHeight="1" x14ac:dyDescent="0.25">
      <c r="A40" s="4"/>
      <c r="B40" s="6" t="s">
        <v>11</v>
      </c>
      <c r="C40" s="5"/>
      <c r="D40" s="6"/>
      <c r="E40" s="7"/>
      <c r="F40" s="6"/>
      <c r="G40" s="6"/>
      <c r="H40" s="6">
        <f>K40</f>
        <v>400</v>
      </c>
      <c r="I40" s="6"/>
      <c r="J40" s="6"/>
      <c r="K40" s="6">
        <v>400</v>
      </c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75.75" customHeight="1" x14ac:dyDescent="0.25">
      <c r="A41" s="4"/>
      <c r="B41" s="6" t="s">
        <v>12</v>
      </c>
      <c r="C41" s="5"/>
      <c r="D41" s="6"/>
      <c r="E41" s="7"/>
      <c r="F41" s="6"/>
      <c r="G41" s="6"/>
      <c r="H41" s="6">
        <f>M41</f>
        <v>7200</v>
      </c>
      <c r="I41" s="6"/>
      <c r="J41" s="6"/>
      <c r="K41" s="6"/>
      <c r="L41" s="6"/>
      <c r="M41" s="6">
        <v>7200</v>
      </c>
      <c r="N41" s="6"/>
      <c r="O41" s="6"/>
      <c r="P41" s="6"/>
      <c r="Q41" s="6"/>
      <c r="R41" s="6"/>
      <c r="S41" s="6"/>
      <c r="T41" s="6"/>
      <c r="U41" s="6"/>
    </row>
    <row r="42" spans="1:21" ht="75.75" customHeight="1" x14ac:dyDescent="0.25">
      <c r="A42" s="4"/>
      <c r="B42" s="5" t="s">
        <v>55</v>
      </c>
      <c r="C42" s="5">
        <v>2027</v>
      </c>
      <c r="D42" s="6" t="s">
        <v>52</v>
      </c>
      <c r="E42" s="7" t="s">
        <v>13</v>
      </c>
      <c r="F42" s="5">
        <v>0.75</v>
      </c>
      <c r="G42" s="6"/>
      <c r="H42" s="6">
        <f>Q42</f>
        <v>5500</v>
      </c>
      <c r="I42" s="6"/>
      <c r="J42" s="6"/>
      <c r="K42" s="6"/>
      <c r="L42" s="6"/>
      <c r="M42" s="6"/>
      <c r="N42" s="6"/>
      <c r="O42" s="6"/>
      <c r="P42" s="6"/>
      <c r="Q42" s="6">
        <v>5500</v>
      </c>
      <c r="R42" s="6"/>
      <c r="S42" s="6"/>
      <c r="T42" s="6"/>
      <c r="U42" s="6" t="s">
        <v>17</v>
      </c>
    </row>
    <row r="43" spans="1:21" ht="75.75" customHeight="1" x14ac:dyDescent="0.25">
      <c r="A43" s="4"/>
      <c r="B43" s="5" t="s">
        <v>56</v>
      </c>
      <c r="C43" s="5">
        <v>2024</v>
      </c>
      <c r="D43" s="6" t="s">
        <v>52</v>
      </c>
      <c r="E43" s="7" t="s">
        <v>13</v>
      </c>
      <c r="F43" s="5">
        <v>1</v>
      </c>
      <c r="G43" s="6"/>
      <c r="H43" s="6">
        <f>N43</f>
        <v>6000</v>
      </c>
      <c r="I43" s="6"/>
      <c r="J43" s="6"/>
      <c r="K43" s="6"/>
      <c r="L43" s="6"/>
      <c r="M43" s="6"/>
      <c r="N43" s="6">
        <v>6000</v>
      </c>
      <c r="O43" s="6"/>
      <c r="P43" s="6"/>
      <c r="Q43" s="6"/>
      <c r="R43" s="6"/>
      <c r="S43" s="6"/>
      <c r="T43" s="6"/>
      <c r="U43" s="6" t="s">
        <v>17</v>
      </c>
    </row>
    <row r="44" spans="1:21" ht="75.75" customHeight="1" x14ac:dyDescent="0.25">
      <c r="A44" s="4"/>
      <c r="B44" s="5" t="s">
        <v>57</v>
      </c>
      <c r="C44" s="5">
        <v>2023</v>
      </c>
      <c r="D44" s="6" t="s">
        <v>52</v>
      </c>
      <c r="E44" s="7" t="s">
        <v>13</v>
      </c>
      <c r="F44" s="5">
        <v>0.7</v>
      </c>
      <c r="G44" s="6"/>
      <c r="H44" s="6">
        <f>M44</f>
        <v>4200</v>
      </c>
      <c r="I44" s="6"/>
      <c r="J44" s="6"/>
      <c r="K44" s="6"/>
      <c r="L44" s="6"/>
      <c r="M44" s="6">
        <v>4200</v>
      </c>
      <c r="N44" s="6"/>
      <c r="O44" s="6"/>
      <c r="P44" s="6"/>
      <c r="Q44" s="6"/>
      <c r="R44" s="6"/>
      <c r="S44" s="6"/>
      <c r="T44" s="6"/>
      <c r="U44" s="6" t="s">
        <v>17</v>
      </c>
    </row>
    <row r="45" spans="1:21" ht="75.75" customHeight="1" x14ac:dyDescent="0.25">
      <c r="A45" s="4"/>
      <c r="B45" s="5" t="s">
        <v>58</v>
      </c>
      <c r="C45" s="6">
        <v>2024</v>
      </c>
      <c r="D45" s="6" t="s">
        <v>52</v>
      </c>
      <c r="E45" s="7" t="s">
        <v>13</v>
      </c>
      <c r="F45" s="5">
        <v>0.65</v>
      </c>
      <c r="G45" s="6"/>
      <c r="H45" s="6">
        <f>N45</f>
        <v>3900</v>
      </c>
      <c r="I45" s="6"/>
      <c r="J45" s="6"/>
      <c r="K45" s="6"/>
      <c r="L45" s="6"/>
      <c r="M45" s="6"/>
      <c r="N45" s="6">
        <v>3900</v>
      </c>
      <c r="O45" s="6"/>
      <c r="P45" s="6"/>
      <c r="Q45" s="6"/>
      <c r="R45" s="6"/>
      <c r="S45" s="6"/>
      <c r="T45" s="6"/>
      <c r="U45" s="6" t="s">
        <v>17</v>
      </c>
    </row>
    <row r="46" spans="1:21" ht="75.75" customHeight="1" x14ac:dyDescent="0.25">
      <c r="A46" s="4"/>
      <c r="B46" s="5" t="s">
        <v>59</v>
      </c>
      <c r="C46" s="5"/>
      <c r="D46" s="6" t="s">
        <v>52</v>
      </c>
      <c r="E46" s="7" t="s">
        <v>13</v>
      </c>
      <c r="F46" s="5">
        <v>0.5</v>
      </c>
      <c r="G46" s="6"/>
      <c r="H46" s="6">
        <f>M46</f>
        <v>4450</v>
      </c>
      <c r="I46" s="6"/>
      <c r="J46" s="6"/>
      <c r="K46" s="6"/>
      <c r="L46" s="6"/>
      <c r="M46" s="6">
        <v>4450</v>
      </c>
      <c r="N46" s="6"/>
      <c r="O46" s="6"/>
      <c r="P46" s="6"/>
      <c r="Q46" s="6"/>
      <c r="R46" s="6"/>
      <c r="S46" s="6"/>
      <c r="T46" s="6"/>
      <c r="U46" s="6" t="s">
        <v>17</v>
      </c>
    </row>
    <row r="47" spans="1:21" ht="75.75" customHeight="1" x14ac:dyDescent="0.25">
      <c r="A47" s="4"/>
      <c r="B47" s="5" t="s">
        <v>60</v>
      </c>
      <c r="C47" s="6">
        <v>2023</v>
      </c>
      <c r="D47" s="6" t="s">
        <v>52</v>
      </c>
      <c r="E47" s="7" t="s">
        <v>13</v>
      </c>
      <c r="F47" s="5">
        <v>0.74099999999999999</v>
      </c>
      <c r="G47" s="6"/>
      <c r="H47" s="6">
        <f>O47</f>
        <v>5600</v>
      </c>
      <c r="I47" s="6"/>
      <c r="J47" s="6"/>
      <c r="K47" s="6"/>
      <c r="L47" s="6"/>
      <c r="M47" s="6"/>
      <c r="N47" s="6"/>
      <c r="O47" s="6">
        <v>5600</v>
      </c>
      <c r="P47" s="6"/>
      <c r="Q47" s="6"/>
      <c r="R47" s="6"/>
      <c r="S47" s="6"/>
      <c r="T47" s="6"/>
      <c r="U47" s="6" t="s">
        <v>17</v>
      </c>
    </row>
    <row r="48" spans="1:21" ht="75.75" customHeight="1" x14ac:dyDescent="0.25">
      <c r="A48" s="4"/>
      <c r="B48" s="5" t="s">
        <v>61</v>
      </c>
      <c r="C48" s="26">
        <v>2025</v>
      </c>
      <c r="D48" s="6" t="s">
        <v>51</v>
      </c>
      <c r="E48" s="7" t="s">
        <v>13</v>
      </c>
      <c r="F48" s="5">
        <v>0.5</v>
      </c>
      <c r="G48" s="6"/>
      <c r="H48" s="6">
        <f>O48</f>
        <v>3000</v>
      </c>
      <c r="I48" s="6"/>
      <c r="J48" s="6"/>
      <c r="K48" s="6"/>
      <c r="L48" s="6"/>
      <c r="M48" s="6"/>
      <c r="N48" s="6"/>
      <c r="O48" s="6">
        <v>3000</v>
      </c>
      <c r="P48" s="6"/>
      <c r="Q48" s="6"/>
      <c r="R48" s="6"/>
      <c r="S48" s="6"/>
      <c r="T48" s="6"/>
      <c r="U48" s="6" t="s">
        <v>17</v>
      </c>
    </row>
    <row r="49" spans="1:21" ht="75.75" customHeight="1" x14ac:dyDescent="0.25">
      <c r="A49" s="4"/>
      <c r="B49" s="5" t="s">
        <v>62</v>
      </c>
      <c r="C49" s="4">
        <v>2026</v>
      </c>
      <c r="D49" s="6" t="s">
        <v>51</v>
      </c>
      <c r="E49" s="7" t="s">
        <v>13</v>
      </c>
      <c r="F49" s="5">
        <v>1.1040000000000001</v>
      </c>
      <c r="G49" s="6"/>
      <c r="H49" s="6">
        <f>P49</f>
        <v>8835</v>
      </c>
      <c r="I49" s="6"/>
      <c r="J49" s="6"/>
      <c r="K49" s="6"/>
      <c r="L49" s="6"/>
      <c r="M49" s="6"/>
      <c r="N49" s="6"/>
      <c r="O49" s="6"/>
      <c r="P49" s="6">
        <v>8835</v>
      </c>
      <c r="Q49" s="6"/>
      <c r="R49" s="6"/>
      <c r="S49" s="6"/>
      <c r="T49" s="6"/>
      <c r="U49" s="6" t="s">
        <v>17</v>
      </c>
    </row>
    <row r="50" spans="1:21" ht="75.75" customHeight="1" x14ac:dyDescent="0.25">
      <c r="A50" s="4"/>
      <c r="B50" s="5" t="s">
        <v>63</v>
      </c>
      <c r="C50" s="4">
        <v>2022</v>
      </c>
      <c r="D50" s="6" t="s">
        <v>52</v>
      </c>
      <c r="E50" s="7" t="s">
        <v>13</v>
      </c>
      <c r="F50" s="5">
        <v>0.437</v>
      </c>
      <c r="G50" s="6"/>
      <c r="H50" s="6">
        <f>L50</f>
        <v>2625</v>
      </c>
      <c r="I50" s="6"/>
      <c r="J50" s="6"/>
      <c r="K50" s="6"/>
      <c r="L50" s="6">
        <v>2625</v>
      </c>
      <c r="M50" s="6"/>
      <c r="N50" s="6"/>
      <c r="O50" s="6"/>
      <c r="P50" s="6"/>
      <c r="Q50" s="6"/>
      <c r="R50" s="6"/>
      <c r="S50" s="6"/>
      <c r="T50" s="6"/>
      <c r="U50" s="6" t="s">
        <v>17</v>
      </c>
    </row>
    <row r="51" spans="1:21" ht="75.75" customHeight="1" x14ac:dyDescent="0.25">
      <c r="A51" s="4"/>
      <c r="B51" s="5" t="s">
        <v>64</v>
      </c>
      <c r="C51" s="4">
        <v>2028</v>
      </c>
      <c r="D51" s="6" t="s">
        <v>51</v>
      </c>
      <c r="E51" s="7" t="s">
        <v>13</v>
      </c>
      <c r="F51" s="5">
        <v>0.7</v>
      </c>
      <c r="G51" s="6"/>
      <c r="H51" s="6">
        <f>R51</f>
        <v>5600</v>
      </c>
      <c r="I51" s="6"/>
      <c r="J51" s="6"/>
      <c r="K51" s="6"/>
      <c r="L51" s="6"/>
      <c r="M51" s="6"/>
      <c r="N51" s="6"/>
      <c r="O51" s="6"/>
      <c r="P51" s="6"/>
      <c r="Q51" s="6"/>
      <c r="R51" s="6">
        <v>5600</v>
      </c>
      <c r="S51" s="6"/>
      <c r="T51" s="6"/>
      <c r="U51" s="6" t="s">
        <v>17</v>
      </c>
    </row>
    <row r="52" spans="1:21" ht="75.75" customHeight="1" x14ac:dyDescent="0.25">
      <c r="A52" s="4"/>
      <c r="B52" s="5" t="s">
        <v>65</v>
      </c>
      <c r="C52" s="4">
        <v>2022</v>
      </c>
      <c r="D52" s="6" t="s">
        <v>52</v>
      </c>
      <c r="E52" s="7" t="s">
        <v>13</v>
      </c>
      <c r="F52" s="5">
        <v>0.45</v>
      </c>
      <c r="G52" s="6"/>
      <c r="H52" s="6">
        <f>L52</f>
        <v>2700</v>
      </c>
      <c r="I52" s="6"/>
      <c r="J52" s="6"/>
      <c r="K52" s="6"/>
      <c r="L52" s="6">
        <v>2700</v>
      </c>
      <c r="M52" s="6"/>
      <c r="N52" s="6"/>
      <c r="O52" s="6"/>
      <c r="P52" s="6"/>
      <c r="Q52" s="6"/>
      <c r="R52" s="6"/>
      <c r="S52" s="6"/>
      <c r="T52" s="6"/>
      <c r="U52" s="6" t="s">
        <v>17</v>
      </c>
    </row>
    <row r="53" spans="1:21" ht="75.75" customHeight="1" x14ac:dyDescent="0.25">
      <c r="A53" s="4"/>
      <c r="B53" s="5" t="s">
        <v>66</v>
      </c>
      <c r="C53" s="4">
        <v>2029</v>
      </c>
      <c r="D53" s="6" t="s">
        <v>52</v>
      </c>
      <c r="E53" s="7" t="s">
        <v>13</v>
      </c>
      <c r="F53" s="27">
        <v>1.48</v>
      </c>
      <c r="G53" s="6"/>
      <c r="H53" s="6">
        <f>S53</f>
        <v>7760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7760</v>
      </c>
      <c r="T53" s="6"/>
      <c r="U53" s="6" t="s">
        <v>17</v>
      </c>
    </row>
    <row r="54" spans="1:21" ht="63.75" customHeight="1" x14ac:dyDescent="0.25">
      <c r="A54" s="4"/>
      <c r="B54" s="20"/>
      <c r="C54" s="5"/>
      <c r="D54" s="6"/>
      <c r="E54" s="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97.5" customHeight="1" x14ac:dyDescent="0.25">
      <c r="A55" s="4"/>
      <c r="B55" s="6" t="s">
        <v>21</v>
      </c>
      <c r="C55" s="5"/>
      <c r="D55" s="6"/>
      <c r="E55" s="7"/>
      <c r="F55" s="6"/>
      <c r="G55" s="6"/>
      <c r="H55" s="18">
        <f>H8+H9+H10+H11+H12+H13+H15+H16+H17+H18+H19+H20+H21+H22+H23+H24+H25+H26+H27+H28+H30+H31+H33+H34+H36+H37+H38+H40+H41+H42+H43+H44+H45+H46+H47+H48+H49+H50+H51+H52+H53</f>
        <v>258555.101</v>
      </c>
      <c r="I55" s="6">
        <v>9918.2999999999993</v>
      </c>
      <c r="J55" s="18">
        <f>J11+J12+J13+J36</f>
        <v>7741.3690000000006</v>
      </c>
      <c r="K55" s="6">
        <f>K16+K17+K18+K19+K20+K26+K30+K33+K40</f>
        <v>9006.4320000000007</v>
      </c>
      <c r="L55" s="6">
        <f>L16+L21+L22+L23+L24+L27+L50+L52</f>
        <v>51050.2</v>
      </c>
      <c r="M55" s="6">
        <f>M16+M28+M31+M38+M41+M44+M46</f>
        <v>81651.8</v>
      </c>
      <c r="N55" s="6">
        <f>N34+N43+N45</f>
        <v>39659</v>
      </c>
      <c r="O55" s="6">
        <f>O37+O47+O48</f>
        <v>31833</v>
      </c>
      <c r="P55" s="6">
        <f>P49</f>
        <v>8835</v>
      </c>
      <c r="Q55" s="6">
        <f>Q42</f>
        <v>5500</v>
      </c>
      <c r="R55" s="6">
        <f>R51</f>
        <v>5600</v>
      </c>
      <c r="S55" s="6">
        <f>S53</f>
        <v>7760</v>
      </c>
      <c r="T55" s="6"/>
      <c r="U55" s="6"/>
    </row>
    <row r="56" spans="1:21" ht="97.5" customHeight="1" x14ac:dyDescent="0.25">
      <c r="A56" s="4"/>
      <c r="B56" s="6" t="s">
        <v>11</v>
      </c>
      <c r="C56" s="5"/>
      <c r="D56" s="6"/>
      <c r="E56" s="7"/>
      <c r="F56" s="6"/>
      <c r="G56" s="6"/>
      <c r="H56" s="6">
        <f>I56+J56+K56</f>
        <v>6267</v>
      </c>
      <c r="I56" s="6">
        <v>2152</v>
      </c>
      <c r="J56" s="6">
        <v>810</v>
      </c>
      <c r="K56" s="6">
        <f>K26+K30+K33+K40</f>
        <v>3305</v>
      </c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97.5" customHeight="1" x14ac:dyDescent="0.25">
      <c r="A57" s="4"/>
      <c r="B57" s="6" t="s">
        <v>12</v>
      </c>
      <c r="C57" s="5"/>
      <c r="D57" s="6"/>
      <c r="E57" s="7"/>
      <c r="F57" s="6"/>
      <c r="G57" s="6"/>
      <c r="H57" s="18">
        <f>I57+J57+K57+L57+M57+N57+O57+P57+Q57+R57+S57</f>
        <v>252288.10100000002</v>
      </c>
      <c r="I57" s="6">
        <v>7766.3</v>
      </c>
      <c r="J57" s="18">
        <f>J11+J12+J13</f>
        <v>6931.3690000000006</v>
      </c>
      <c r="K57" s="6">
        <f>K16+K17+K18+K19+K20</f>
        <v>5701.4320000000007</v>
      </c>
      <c r="L57" s="6">
        <f>L16+L21+L22+L23+L24+L27+L50+L52</f>
        <v>51050.2</v>
      </c>
      <c r="M57" s="6">
        <f>M16+M28+M31+M38+M41+M44+M46</f>
        <v>81651.8</v>
      </c>
      <c r="N57" s="6">
        <f>N34+N43+N45</f>
        <v>39659</v>
      </c>
      <c r="O57" s="6">
        <v>31833</v>
      </c>
      <c r="P57" s="6">
        <v>8835</v>
      </c>
      <c r="Q57" s="6">
        <v>5500</v>
      </c>
      <c r="R57" s="6">
        <v>5600</v>
      </c>
      <c r="S57" s="6">
        <v>7760</v>
      </c>
      <c r="T57" s="6"/>
      <c r="U57" s="6"/>
    </row>
    <row r="58" spans="1:21" ht="97.5" customHeight="1" x14ac:dyDescent="0.25">
      <c r="A58" s="4"/>
      <c r="B58" s="6"/>
      <c r="C58" s="5"/>
      <c r="D58" s="6"/>
      <c r="E58" s="7"/>
      <c r="F58" s="6"/>
      <c r="G58" s="6"/>
      <c r="H58" s="1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70.5" customHeight="1" x14ac:dyDescent="0.25">
      <c r="A59" s="4"/>
      <c r="B59" s="6"/>
      <c r="C59" s="5"/>
      <c r="D59" s="6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45" customHeight="1" x14ac:dyDescent="0.2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27.75" customHeight="1" x14ac:dyDescent="0.25">
      <c r="A61" s="4"/>
      <c r="B61" s="6"/>
      <c r="C61" s="5"/>
      <c r="D61" s="6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30" customHeight="1" x14ac:dyDescent="0.25">
      <c r="A62" s="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30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5" spans="2:8" ht="33.75" x14ac:dyDescent="0.3">
      <c r="B65" s="9" t="s">
        <v>19</v>
      </c>
      <c r="C65" s="10"/>
      <c r="D65" s="10"/>
      <c r="E65" s="10"/>
      <c r="F65" s="10"/>
      <c r="G65" s="10"/>
      <c r="H65" s="11" t="s">
        <v>20</v>
      </c>
    </row>
  </sheetData>
  <mergeCells count="11">
    <mergeCell ref="A4:U4"/>
    <mergeCell ref="U6:U7"/>
    <mergeCell ref="H6:H7"/>
    <mergeCell ref="G6:G7"/>
    <mergeCell ref="F6:F7"/>
    <mergeCell ref="E6:E7"/>
    <mergeCell ref="D6:D7"/>
    <mergeCell ref="C6:C7"/>
    <mergeCell ref="B6:B7"/>
    <mergeCell ref="A6:A7"/>
    <mergeCell ref="I6:T6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2021-02-12T13:25:53Z</dcterms:modified>
</cp:coreProperties>
</file>